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st Mile Szenario 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6" authorId="0">
      <text>
        <r>
          <rPr>
            <sz val="10"/>
            <rFont val="Arial"/>
            <family val="2"/>
          </rPr>
          <t xml:space="preserve">Richtwert in Euro. Verbindliche Preise nennt ein Microsoft-Lizenzpartner.</t>
        </r>
      </text>
    </comment>
  </commentList>
</comments>
</file>

<file path=xl/sharedStrings.xml><?xml version="1.0" encoding="utf-8"?>
<sst xmlns="http://schemas.openxmlformats.org/spreadsheetml/2006/main" count="103" uniqueCount="92">
  <si>
    <t xml:space="preserve">Project Server SE — Szenario A: Last Mile</t>
  </si>
  <si>
    <t xml:space="preserve">Annahme: SharePoint Server SE ist bereits vorhanden und in Betrieb. Es kommt nur noch Project Server SE dazu.</t>
  </si>
  <si>
    <t xml:space="preserve">  1 — Voraussetzungen (bereits vorhanden, nicht in dieser Rechnung enthalten)</t>
  </si>
  <si>
    <t xml:space="preserve">Baustein</t>
  </si>
  <si>
    <t xml:space="preserve">Status</t>
  </si>
  <si>
    <t xml:space="preserve">Windows Server (2019 / 2022 / 2025)</t>
  </si>
  <si>
    <t xml:space="preserve">vorhanden</t>
  </si>
  <si>
    <t xml:space="preserve">Betriebssystem der bestehenden Farm</t>
  </si>
  <si>
    <t xml:space="preserve">SQL Server (2019 ab CU5 / 2022 / 2025)</t>
  </si>
  <si>
    <t xml:space="preserve">Standard oder Enterprise, Kompatibilitätslevel 150</t>
  </si>
  <si>
    <t xml:space="preserve">SharePoint Server SE Enterprise</t>
  </si>
  <si>
    <t xml:space="preserve">Mit aktiver Software Assurance — Voraussetzung für SE</t>
  </si>
  <si>
    <t xml:space="preserve">Virtuelle Maschine bzw. Hardware</t>
  </si>
  <si>
    <t xml:space="preserve">8 vCPU, 32 GB RAM, SSD-Volumes</t>
  </si>
  <si>
    <t xml:space="preserve">Freie Kapazität auf der bestehenden Farm</t>
  </si>
  <si>
    <t xml:space="preserve">zu prüfen</t>
  </si>
  <si>
    <t xml:space="preserve">Project Server läuft als Dienstanwendung mit</t>
  </si>
  <si>
    <t xml:space="preserve">  2 — Annahmen</t>
  </si>
  <si>
    <t xml:space="preserve">Position</t>
  </si>
  <si>
    <t xml:space="preserve">Wert</t>
  </si>
  <si>
    <t xml:space="preserve">Einheit</t>
  </si>
  <si>
    <t xml:space="preserve">Anzahl Projektmanager</t>
  </si>
  <si>
    <t xml:space="preserve">Personen</t>
  </si>
  <si>
    <t xml:space="preserve">Mit Project Client; PWA-Zugriff über Plan 3</t>
  </si>
  <si>
    <t xml:space="preserve">Anzahl Teammitglieder</t>
  </si>
  <si>
    <t xml:space="preserve">Nur PWA-Zugriff; Project Server CAL nötig</t>
  </si>
  <si>
    <t xml:space="preserve">Project Server SE — Erstkauf</t>
  </si>
  <si>
    <t xml:space="preserve">€ einmalig</t>
  </si>
  <si>
    <t xml:space="preserve">Inkl. 3 Jahre Software Assurance</t>
  </si>
  <si>
    <t xml:space="preserve">Project Server SE — SA je Jahr</t>
  </si>
  <si>
    <t xml:space="preserve">€ / Jahr</t>
  </si>
  <si>
    <t xml:space="preserve">Fällig ab Jahr 4</t>
  </si>
  <si>
    <t xml:space="preserve">Project Server CAL — Erstkauf je User</t>
  </si>
  <si>
    <t xml:space="preserve">€ / User</t>
  </si>
  <si>
    <t xml:space="preserve">Project Server CAL — SA je User/Jahr</t>
  </si>
  <si>
    <t xml:space="preserve">€ / User / Jahr</t>
  </si>
  <si>
    <t xml:space="preserve">Project Plan 3 je User/Monat</t>
  </si>
  <si>
    <t xml:space="preserve">€ / User / Monat</t>
  </si>
  <si>
    <t xml:space="preserve">Abo: Project Client + PWA-Zugriff</t>
  </si>
  <si>
    <t xml:space="preserve">Vergleichswert Szenario B (5 Jahre)</t>
  </si>
  <si>
    <t xml:space="preserve">€ / 5 Jahre</t>
  </si>
  <si>
    <t xml:space="preserve">Aus dem Kostenmodell Neuaufbau — bei Änderung anpassen</t>
  </si>
  <si>
    <t xml:space="preserve">  3 — Kosten-Überblick für die Ergänzung um Project Server SE</t>
  </si>
  <si>
    <t xml:space="preserve">Komponente</t>
  </si>
  <si>
    <t xml:space="preserve">Anzahl</t>
  </si>
  <si>
    <t xml:space="preserve">Initial
(Erstkauf inkl. 3 J. SA)</t>
  </si>
  <si>
    <t xml:space="preserve">Renewal
(SA pro Jahr ab Jahr 4)</t>
  </si>
  <si>
    <t xml:space="preserve">Laufend
(pro Jahr)</t>
  </si>
  <si>
    <t xml:space="preserve">Modell</t>
  </si>
  <si>
    <t xml:space="preserve">Project Server SE (Server-Lizenz)</t>
  </si>
  <si>
    <t xml:space="preserve">1</t>
  </si>
  <si>
    <t xml:space="preserve">Kauf + Software Assurance</t>
  </si>
  <si>
    <t xml:space="preserve">Project Server CALs (Teammitglieder)</t>
  </si>
  <si>
    <t xml:space="preserve">Project Plan 3 (Projektmanager)</t>
  </si>
  <si>
    <t xml:space="preserve">Abonnement</t>
  </si>
  <si>
    <t xml:space="preserve">Summe</t>
  </si>
  <si>
    <t xml:space="preserve">  4 — Jährliche Kosten in den ersten 5 Jahren</t>
  </si>
  <si>
    <t xml:space="preserve">Jahr 1</t>
  </si>
  <si>
    <t xml:space="preserve">Jahr 2</t>
  </si>
  <si>
    <t xml:space="preserve">Jahr 3</t>
  </si>
  <si>
    <t xml:space="preserve">Jahr 4</t>
  </si>
  <si>
    <t xml:space="preserve">Jahr 5</t>
  </si>
  <si>
    <t xml:space="preserve">    Software Assurance (Project Server)</t>
  </si>
  <si>
    <t xml:space="preserve">CALs (Teammitglieder)</t>
  </si>
  <si>
    <t xml:space="preserve">    Software Assurance (CALs)</t>
  </si>
  <si>
    <t xml:space="preserve">Summe pro Jahr</t>
  </si>
  <si>
    <t xml:space="preserve">Kumuliert</t>
  </si>
  <si>
    <t xml:space="preserve">  5 — Kennzahlen</t>
  </si>
  <si>
    <t xml:space="preserve">Kennzahl</t>
  </si>
  <si>
    <t xml:space="preserve">Gesamtkosten über 5 Jahre</t>
  </si>
  <si>
    <t xml:space="preserve">Summe aller Positionen</t>
  </si>
  <si>
    <t xml:space="preserve">Durchschnittliche Kosten pro Jahr</t>
  </si>
  <si>
    <t xml:space="preserve">Gesamtkosten geteilt durch 5</t>
  </si>
  <si>
    <t xml:space="preserve">Anzahl Nutzer gesamt</t>
  </si>
  <si>
    <t xml:space="preserve">Projektmanager + Teammitglieder</t>
  </si>
  <si>
    <t xml:space="preserve">Ø Kosten pro Nutzer und Monat</t>
  </si>
  <si>
    <t xml:space="preserve">Vergleichswert gegenüber SaaS-Abos</t>
  </si>
  <si>
    <t xml:space="preserve">Einmalige Investition in Jahr 1</t>
  </si>
  <si>
    <t xml:space="preserve">Höchster Betrag; danach deutlich weniger</t>
  </si>
  <si>
    <t xml:space="preserve">Laufende Kosten ab Jahr 4 (pro Jahr)</t>
  </si>
  <si>
    <t xml:space="preserve">Eingeschwungener Zustand</t>
  </si>
  <si>
    <t xml:space="preserve">Vergleich: Szenario B über 5 Jahre</t>
  </si>
  <si>
    <t xml:space="preserve">Kompletter Neuaufbau inkl. Infrastruktur</t>
  </si>
  <si>
    <t xml:space="preserve">Ersparnis gegenüber Szenario B</t>
  </si>
  <si>
    <t xml:space="preserve">Weil Infrastruktur und SharePoint schon stehen</t>
  </si>
  <si>
    <t xml:space="preserve">Hinweise</t>
  </si>
  <si>
    <t xml:space="preserve">•  Szenario A setzt eine laufende SharePoint-Server-SE-Farm mit aktiver Software Assurance voraus. Ohne aktive SA erlischt das Nutzungsrecht an SE.</t>
  </si>
  <si>
    <t xml:space="preserve">•  Project Server SE wird nicht separat installiert — es ist Teil von SharePoint Server SE Enterprise und wird als Dienstanwendung aktiviert, aber separat lizenziert.</t>
  </si>
  <si>
    <t xml:space="preserve">•  Vor der Entscheidung prüfen, ob die bestehende Farm freie Kapazität hat. Kommt Project Server zu einer stark ausgelasteten Farm dazu, können Infrastrukturkosten doch noch anfallen.</t>
  </si>
  <si>
    <t xml:space="preserve">•  Project Plan 3 enthält den Project Client und den PWA-Zugriff. Projektmanager mit Plan 3 benötigen keine zusätzliche Project Server CAL.</t>
  </si>
  <si>
    <t xml:space="preserve">•  Teammitglieder, die ausschließlich eigene Vorgänge aktualisieren und Zeiten erfassen, können alternativ mit Planner Plan 1 lizenziert werden.</t>
  </si>
  <si>
    <t xml:space="preserve">•  Alle Preise sind Richtwerte in Euro. Verbindliche Preise nennt ein Microsoft-Lizenzpartner — sie hängen vom Lizenzvertrag und der Einkaufsstufe ab.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</si>
</sst>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&quot; €&quot;"/>
    <numFmt numFmtId="167" formatCode="#,##0.00&quot; €&quot;"/>
    <numFmt numFmtId="168" formatCode="#,##0&quot; €&quot;;\-#,##0&quot; €&quot;;\–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864"/>
      <name val="Arial"/>
      <family val="0"/>
      <charset val="1"/>
    </font>
    <font>
      <i val="true"/>
      <sz val="9.5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.5"/>
      <name val="Arial"/>
      <family val="0"/>
      <charset val="1"/>
    </font>
    <font>
      <b val="true"/>
      <sz val="10.5"/>
      <color rgb="FF31752F"/>
      <name val="Arial"/>
      <family val="0"/>
      <charset val="1"/>
    </font>
    <font>
      <b val="true"/>
      <sz val="10.5"/>
      <color rgb="FFA2521A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i val="true"/>
      <sz val="10.5"/>
      <color rgb="FF1F3864"/>
      <name val="Arial"/>
      <family val="0"/>
      <charset val="1"/>
    </font>
    <font>
      <b val="true"/>
      <sz val="10.5"/>
      <name val="Arial"/>
      <family val="0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4472C4"/>
        <bgColor rgb="FF666666"/>
      </patternFill>
    </fill>
    <fill>
      <patternFill patternType="solid">
        <fgColor rgb="FFE7F1E6"/>
        <bgColor rgb="FFEDF1F8"/>
      </patternFill>
    </fill>
    <fill>
      <patternFill patternType="solid">
        <fgColor rgb="FFFBF3EA"/>
        <bgColor rgb="FFEDF1F8"/>
      </patternFill>
    </fill>
    <fill>
      <patternFill patternType="solid">
        <fgColor rgb="FFFFF2CC"/>
        <bgColor rgb="FFFBF3EA"/>
      </patternFill>
    </fill>
    <fill>
      <patternFill patternType="solid">
        <fgColor rgb="FFEDF1F8"/>
        <bgColor rgb="FFE7F1E6"/>
      </patternFill>
    </fill>
    <fill>
      <patternFill patternType="solid">
        <fgColor rgb="FFD9E2F3"/>
        <bgColor rgb="FFE7F1E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 diagonalUp="false" diagonalDown="false">
      <left style="thin">
        <color rgb="FFB4C6E7"/>
      </left>
      <right style="thin">
        <color rgb="FFB4C6E7"/>
      </right>
      <top style="medium">
        <color rgb="FF1F3864"/>
      </top>
      <bottom style="thin">
        <color rgb="FFB4C6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1752F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2CC"/>
      <rgbColor rgb="FFE7F1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8"/>
      <rgbColor rgb="FFCCFFCC"/>
      <rgbColor rgb="FFFBF3EA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A2521A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6" min="2" style="0" width="15"/>
    <col collapsed="false" customWidth="true" hidden="false" outlineLevel="0" max="7" min="7" style="0" width="48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1.75" hidden="false" customHeight="true" outlineLevel="0" collapsed="false">
      <c r="A4" s="3" t="s">
        <v>2</v>
      </c>
      <c r="B4" s="4"/>
      <c r="C4" s="4"/>
      <c r="D4" s="4"/>
      <c r="E4" s="4"/>
      <c r="F4" s="4"/>
    </row>
    <row r="5" customFormat="false" ht="30" hidden="false" customHeight="true" outlineLevel="0" collapsed="false">
      <c r="A5" s="5" t="s">
        <v>3</v>
      </c>
      <c r="B5" s="6" t="s">
        <v>4</v>
      </c>
      <c r="C5" s="6"/>
      <c r="D5" s="6"/>
      <c r="E5" s="6"/>
      <c r="F5" s="6"/>
    </row>
    <row r="6" customFormat="false" ht="15" hidden="false" customHeight="false" outlineLevel="0" collapsed="false">
      <c r="A6" s="7" t="s">
        <v>5</v>
      </c>
      <c r="B6" s="8" t="s">
        <v>6</v>
      </c>
      <c r="G6" s="2" t="s">
        <v>7</v>
      </c>
    </row>
    <row r="7" customFormat="false" ht="15" hidden="false" customHeight="false" outlineLevel="0" collapsed="false">
      <c r="A7" s="7" t="s">
        <v>8</v>
      </c>
      <c r="B7" s="8" t="s">
        <v>6</v>
      </c>
      <c r="G7" s="2" t="s">
        <v>9</v>
      </c>
    </row>
    <row r="8" customFormat="false" ht="15" hidden="false" customHeight="false" outlineLevel="0" collapsed="false">
      <c r="A8" s="7" t="s">
        <v>10</v>
      </c>
      <c r="B8" s="8" t="s">
        <v>6</v>
      </c>
      <c r="G8" s="2" t="s">
        <v>11</v>
      </c>
    </row>
    <row r="9" customFormat="false" ht="15" hidden="false" customHeight="false" outlineLevel="0" collapsed="false">
      <c r="A9" s="7" t="s">
        <v>12</v>
      </c>
      <c r="B9" s="8" t="s">
        <v>6</v>
      </c>
      <c r="G9" s="2" t="s">
        <v>13</v>
      </c>
    </row>
    <row r="10" customFormat="false" ht="15" hidden="false" customHeight="false" outlineLevel="0" collapsed="false">
      <c r="A10" s="7" t="s">
        <v>14</v>
      </c>
      <c r="B10" s="9" t="s">
        <v>15</v>
      </c>
      <c r="G10" s="2" t="s">
        <v>16</v>
      </c>
    </row>
    <row r="12" customFormat="false" ht="21.75" hidden="false" customHeight="true" outlineLevel="0" collapsed="false">
      <c r="A12" s="3" t="s">
        <v>17</v>
      </c>
      <c r="B12" s="4"/>
      <c r="C12" s="4"/>
      <c r="D12" s="4"/>
      <c r="E12" s="4"/>
      <c r="F12" s="4"/>
    </row>
    <row r="13" customFormat="false" ht="30" hidden="false" customHeight="true" outlineLevel="0" collapsed="false">
      <c r="A13" s="5" t="s">
        <v>18</v>
      </c>
      <c r="B13" s="6" t="s">
        <v>19</v>
      </c>
      <c r="C13" s="6" t="s">
        <v>20</v>
      </c>
      <c r="D13" s="6"/>
      <c r="E13" s="6"/>
      <c r="F13" s="6"/>
    </row>
    <row r="14" customFormat="false" ht="15" hidden="false" customHeight="false" outlineLevel="0" collapsed="false">
      <c r="A14" s="7" t="s">
        <v>21</v>
      </c>
      <c r="B14" s="10" t="n">
        <v>5</v>
      </c>
      <c r="C14" s="11" t="s">
        <v>22</v>
      </c>
      <c r="G14" s="2" t="s">
        <v>23</v>
      </c>
    </row>
    <row r="15" customFormat="false" ht="15" hidden="false" customHeight="false" outlineLevel="0" collapsed="false">
      <c r="A15" s="7" t="s">
        <v>24</v>
      </c>
      <c r="B15" s="10" t="n">
        <v>10</v>
      </c>
      <c r="C15" s="11" t="s">
        <v>22</v>
      </c>
      <c r="G15" s="2" t="s">
        <v>25</v>
      </c>
    </row>
    <row r="16" customFormat="false" ht="15" hidden="false" customHeight="false" outlineLevel="0" collapsed="false">
      <c r="A16" s="7" t="s">
        <v>26</v>
      </c>
      <c r="B16" s="12" t="n">
        <v>6000</v>
      </c>
      <c r="C16" s="11" t="s">
        <v>27</v>
      </c>
      <c r="G16" s="2" t="s">
        <v>28</v>
      </c>
    </row>
    <row r="17" customFormat="false" ht="15" hidden="false" customHeight="false" outlineLevel="0" collapsed="false">
      <c r="A17" s="7" t="s">
        <v>29</v>
      </c>
      <c r="B17" s="12" t="n">
        <v>1000</v>
      </c>
      <c r="C17" s="11" t="s">
        <v>30</v>
      </c>
      <c r="G17" s="2" t="s">
        <v>31</v>
      </c>
    </row>
    <row r="18" customFormat="false" ht="15" hidden="false" customHeight="false" outlineLevel="0" collapsed="false">
      <c r="A18" s="7" t="s">
        <v>32</v>
      </c>
      <c r="B18" s="12" t="n">
        <v>300</v>
      </c>
      <c r="C18" s="11" t="s">
        <v>33</v>
      </c>
      <c r="G18" s="2" t="s">
        <v>28</v>
      </c>
    </row>
    <row r="19" customFormat="false" ht="15" hidden="false" customHeight="false" outlineLevel="0" collapsed="false">
      <c r="A19" s="7" t="s">
        <v>34</v>
      </c>
      <c r="B19" s="12" t="n">
        <v>75</v>
      </c>
      <c r="C19" s="11" t="s">
        <v>35</v>
      </c>
      <c r="G19" s="2" t="s">
        <v>31</v>
      </c>
    </row>
    <row r="20" customFormat="false" ht="15" hidden="false" customHeight="false" outlineLevel="0" collapsed="false">
      <c r="A20" s="7" t="s">
        <v>36</v>
      </c>
      <c r="B20" s="13" t="n">
        <v>28</v>
      </c>
      <c r="C20" s="11" t="s">
        <v>37</v>
      </c>
      <c r="G20" s="2" t="s">
        <v>38</v>
      </c>
    </row>
    <row r="21" customFormat="false" ht="15" hidden="false" customHeight="false" outlineLevel="0" collapsed="false">
      <c r="A21" s="7" t="s">
        <v>39</v>
      </c>
      <c r="B21" s="12" t="n">
        <v>60400</v>
      </c>
      <c r="C21" s="11" t="s">
        <v>40</v>
      </c>
      <c r="G21" s="2" t="s">
        <v>41</v>
      </c>
    </row>
    <row r="23" customFormat="false" ht="21.75" hidden="false" customHeight="true" outlineLevel="0" collapsed="false">
      <c r="A23" s="3" t="s">
        <v>42</v>
      </c>
      <c r="B23" s="4"/>
      <c r="C23" s="4"/>
      <c r="D23" s="4"/>
      <c r="E23" s="4"/>
      <c r="F23" s="4"/>
    </row>
    <row r="24" customFormat="false" ht="30" hidden="false" customHeight="true" outlineLevel="0" collapsed="false">
      <c r="A24" s="5" t="s">
        <v>43</v>
      </c>
      <c r="B24" s="6" t="s">
        <v>44</v>
      </c>
      <c r="C24" s="6" t="s">
        <v>45</v>
      </c>
      <c r="D24" s="6" t="s">
        <v>46</v>
      </c>
      <c r="E24" s="6" t="s">
        <v>47</v>
      </c>
      <c r="F24" s="6" t="s">
        <v>48</v>
      </c>
    </row>
    <row r="25" customFormat="false" ht="15" hidden="false" customHeight="false" outlineLevel="0" collapsed="false">
      <c r="A25" s="7" t="s">
        <v>49</v>
      </c>
      <c r="B25" s="14" t="s">
        <v>50</v>
      </c>
      <c r="C25" s="15" t="n">
        <f aca="false">$B$16</f>
        <v>6000</v>
      </c>
      <c r="D25" s="15" t="n">
        <f aca="false">$B$17</f>
        <v>1000</v>
      </c>
      <c r="E25" s="15" t="n">
        <v>0</v>
      </c>
      <c r="F25" s="16" t="s">
        <v>51</v>
      </c>
    </row>
    <row r="26" customFormat="false" ht="15" hidden="false" customHeight="false" outlineLevel="0" collapsed="false">
      <c r="A26" s="7" t="s">
        <v>52</v>
      </c>
      <c r="B26" s="14" t="n">
        <f aca="false">$B$15</f>
        <v>10</v>
      </c>
      <c r="C26" s="15" t="n">
        <f aca="false">$B$15*$B$18</f>
        <v>3000</v>
      </c>
      <c r="D26" s="15" t="n">
        <f aca="false">$B$15*$B$19</f>
        <v>750</v>
      </c>
      <c r="E26" s="15" t="n">
        <v>0</v>
      </c>
      <c r="F26" s="16" t="s">
        <v>51</v>
      </c>
    </row>
    <row r="27" customFormat="false" ht="15" hidden="false" customHeight="false" outlineLevel="0" collapsed="false">
      <c r="A27" s="7" t="s">
        <v>53</v>
      </c>
      <c r="B27" s="14" t="n">
        <f aca="false">$B$14</f>
        <v>5</v>
      </c>
      <c r="C27" s="15" t="n">
        <v>0</v>
      </c>
      <c r="D27" s="15" t="n">
        <v>0</v>
      </c>
      <c r="E27" s="15" t="n">
        <f aca="false">$B$14*$B$20*12</f>
        <v>1680</v>
      </c>
      <c r="F27" s="16" t="s">
        <v>54</v>
      </c>
    </row>
    <row r="28" customFormat="false" ht="15" hidden="false" customHeight="false" outlineLevel="0" collapsed="false">
      <c r="A28" s="17" t="s">
        <v>55</v>
      </c>
      <c r="B28" s="18"/>
      <c r="C28" s="19" t="n">
        <f aca="false">SUM(C25:C27)</f>
        <v>9000</v>
      </c>
      <c r="D28" s="19" t="n">
        <f aca="false">SUM(D25:D27)</f>
        <v>1750</v>
      </c>
      <c r="E28" s="19" t="n">
        <f aca="false">SUM(E25:E27)</f>
        <v>1680</v>
      </c>
      <c r="F28" s="18"/>
    </row>
    <row r="30" customFormat="false" ht="21.75" hidden="false" customHeight="true" outlineLevel="0" collapsed="false">
      <c r="A30" s="3" t="s">
        <v>56</v>
      </c>
      <c r="B30" s="4"/>
      <c r="C30" s="4"/>
      <c r="D30" s="4"/>
      <c r="E30" s="4"/>
      <c r="F30" s="4"/>
    </row>
    <row r="31" customFormat="false" ht="30" hidden="false" customHeight="true" outlineLevel="0" collapsed="false">
      <c r="A31" s="5" t="s">
        <v>43</v>
      </c>
      <c r="B31" s="6" t="s">
        <v>57</v>
      </c>
      <c r="C31" s="6" t="s">
        <v>58</v>
      </c>
      <c r="D31" s="6" t="s">
        <v>59</v>
      </c>
      <c r="E31" s="6" t="s">
        <v>60</v>
      </c>
      <c r="F31" s="6" t="s">
        <v>61</v>
      </c>
    </row>
    <row r="32" customFormat="false" ht="15" hidden="false" customHeight="false" outlineLevel="0" collapsed="false">
      <c r="A32" s="7" t="s">
        <v>49</v>
      </c>
      <c r="B32" s="15" t="n">
        <f aca="false">$B$16</f>
        <v>6000</v>
      </c>
      <c r="C32" s="15" t="n">
        <v>0</v>
      </c>
      <c r="D32" s="15" t="n">
        <v>0</v>
      </c>
      <c r="E32" s="15" t="n">
        <v>0</v>
      </c>
      <c r="F32" s="15" t="n">
        <v>0</v>
      </c>
    </row>
    <row r="33" customFormat="false" ht="15" hidden="false" customHeight="false" outlineLevel="0" collapsed="false">
      <c r="A33" s="7" t="s">
        <v>62</v>
      </c>
      <c r="B33" s="15" t="n">
        <v>0</v>
      </c>
      <c r="C33" s="15" t="n">
        <v>0</v>
      </c>
      <c r="D33" s="15" t="n">
        <v>0</v>
      </c>
      <c r="E33" s="15" t="n">
        <f aca="false">$B$17</f>
        <v>1000</v>
      </c>
      <c r="F33" s="15" t="n">
        <f aca="false">$B$17</f>
        <v>1000</v>
      </c>
    </row>
    <row r="34" customFormat="false" ht="15" hidden="false" customHeight="false" outlineLevel="0" collapsed="false">
      <c r="A34" s="7" t="s">
        <v>63</v>
      </c>
      <c r="B34" s="15" t="n">
        <f aca="false">$B$15*$B$18</f>
        <v>3000</v>
      </c>
      <c r="C34" s="15" t="n">
        <v>0</v>
      </c>
      <c r="D34" s="15" t="n">
        <v>0</v>
      </c>
      <c r="E34" s="15" t="n">
        <v>0</v>
      </c>
      <c r="F34" s="15" t="n">
        <v>0</v>
      </c>
    </row>
    <row r="35" customFormat="false" ht="15" hidden="false" customHeight="false" outlineLevel="0" collapsed="false">
      <c r="A35" s="7" t="s">
        <v>64</v>
      </c>
      <c r="B35" s="15" t="n">
        <v>0</v>
      </c>
      <c r="C35" s="15" t="n">
        <v>0</v>
      </c>
      <c r="D35" s="15" t="n">
        <v>0</v>
      </c>
      <c r="E35" s="15" t="n">
        <f aca="false">$B$15*$B$19</f>
        <v>750</v>
      </c>
      <c r="F35" s="15" t="n">
        <f aca="false">$B$15*$B$19</f>
        <v>750</v>
      </c>
    </row>
    <row r="36" customFormat="false" ht="15" hidden="false" customHeight="false" outlineLevel="0" collapsed="false">
      <c r="A36" s="7" t="s">
        <v>53</v>
      </c>
      <c r="B36" s="15" t="n">
        <f aca="false">$B$14*$B$20*12</f>
        <v>1680</v>
      </c>
      <c r="C36" s="15" t="n">
        <f aca="false">$B$14*$B$20*12</f>
        <v>1680</v>
      </c>
      <c r="D36" s="15" t="n">
        <f aca="false">$B$14*$B$20*12</f>
        <v>1680</v>
      </c>
      <c r="E36" s="15" t="n">
        <f aca="false">$B$14*$B$20*12</f>
        <v>1680</v>
      </c>
      <c r="F36" s="15" t="n">
        <f aca="false">$B$14*$B$20*12</f>
        <v>1680</v>
      </c>
    </row>
    <row r="37" customFormat="false" ht="15" hidden="false" customHeight="false" outlineLevel="0" collapsed="false">
      <c r="A37" s="20" t="s">
        <v>65</v>
      </c>
      <c r="B37" s="21" t="n">
        <f aca="false">SUM(B32:B36)</f>
        <v>10680</v>
      </c>
      <c r="C37" s="21" t="n">
        <f aca="false">SUM(C32:C36)</f>
        <v>1680</v>
      </c>
      <c r="D37" s="21" t="n">
        <f aca="false">SUM(D32:D36)</f>
        <v>1680</v>
      </c>
      <c r="E37" s="21" t="n">
        <f aca="false">SUM(E32:E36)</f>
        <v>3430</v>
      </c>
      <c r="F37" s="21" t="n">
        <f aca="false">SUM(F32:F36)</f>
        <v>3430</v>
      </c>
    </row>
    <row r="38" customFormat="false" ht="15" hidden="false" customHeight="false" outlineLevel="0" collapsed="false">
      <c r="A38" s="22" t="s">
        <v>66</v>
      </c>
      <c r="B38" s="23" t="n">
        <f aca="false">B37</f>
        <v>10680</v>
      </c>
      <c r="C38" s="23" t="n">
        <f aca="false">B38+C37</f>
        <v>12360</v>
      </c>
      <c r="D38" s="23" t="n">
        <f aca="false">C38+D37</f>
        <v>14040</v>
      </c>
      <c r="E38" s="23" t="n">
        <f aca="false">D38+E37</f>
        <v>17470</v>
      </c>
      <c r="F38" s="23" t="n">
        <f aca="false">E38+F37</f>
        <v>20900</v>
      </c>
    </row>
    <row r="40" customFormat="false" ht="21.75" hidden="false" customHeight="true" outlineLevel="0" collapsed="false">
      <c r="A40" s="3" t="s">
        <v>67</v>
      </c>
      <c r="B40" s="4"/>
      <c r="C40" s="4"/>
      <c r="D40" s="4"/>
      <c r="E40" s="4"/>
      <c r="F40" s="4"/>
    </row>
    <row r="41" customFormat="false" ht="30" hidden="false" customHeight="true" outlineLevel="0" collapsed="false">
      <c r="A41" s="5" t="s">
        <v>68</v>
      </c>
      <c r="B41" s="6" t="s">
        <v>19</v>
      </c>
      <c r="C41" s="6"/>
      <c r="D41" s="6"/>
      <c r="E41" s="6"/>
      <c r="F41" s="6"/>
    </row>
    <row r="42" customFormat="false" ht="15" hidden="false" customHeight="false" outlineLevel="0" collapsed="false">
      <c r="A42" s="7" t="s">
        <v>69</v>
      </c>
      <c r="B42" s="24" t="n">
        <f aca="false">F38</f>
        <v>20900</v>
      </c>
      <c r="G42" s="2" t="s">
        <v>70</v>
      </c>
    </row>
    <row r="43" customFormat="false" ht="15" hidden="false" customHeight="false" outlineLevel="0" collapsed="false">
      <c r="A43" s="7" t="s">
        <v>71</v>
      </c>
      <c r="B43" s="24" t="n">
        <f aca="false">B42/5</f>
        <v>4180</v>
      </c>
      <c r="G43" s="2" t="s">
        <v>72</v>
      </c>
    </row>
    <row r="44" customFormat="false" ht="15" hidden="false" customHeight="false" outlineLevel="0" collapsed="false">
      <c r="A44" s="7" t="s">
        <v>73</v>
      </c>
      <c r="B44" s="25" t="n">
        <f aca="false">$B$14+$B$15</f>
        <v>15</v>
      </c>
      <c r="G44" s="2" t="s">
        <v>74</v>
      </c>
    </row>
    <row r="45" customFormat="false" ht="15" hidden="false" customHeight="false" outlineLevel="0" collapsed="false">
      <c r="A45" s="7" t="s">
        <v>75</v>
      </c>
      <c r="B45" s="26" t="n">
        <f aca="false">B43/B44/12</f>
        <v>23.2222222222222</v>
      </c>
      <c r="G45" s="2" t="s">
        <v>76</v>
      </c>
    </row>
    <row r="46" customFormat="false" ht="15" hidden="false" customHeight="false" outlineLevel="0" collapsed="false">
      <c r="A46" s="7" t="s">
        <v>77</v>
      </c>
      <c r="B46" s="24" t="n">
        <f aca="false">B37</f>
        <v>10680</v>
      </c>
      <c r="G46" s="2" t="s">
        <v>78</v>
      </c>
    </row>
    <row r="47" customFormat="false" ht="15" hidden="false" customHeight="false" outlineLevel="0" collapsed="false">
      <c r="A47" s="7" t="s">
        <v>79</v>
      </c>
      <c r="B47" s="24" t="n">
        <f aca="false">E37</f>
        <v>3430</v>
      </c>
      <c r="G47" s="2" t="s">
        <v>80</v>
      </c>
    </row>
    <row r="48" customFormat="false" ht="15" hidden="false" customHeight="false" outlineLevel="0" collapsed="false">
      <c r="A48" s="7" t="s">
        <v>81</v>
      </c>
      <c r="B48" s="24" t="n">
        <f aca="false">$B$21</f>
        <v>60400</v>
      </c>
      <c r="G48" s="2" t="s">
        <v>82</v>
      </c>
    </row>
    <row r="49" customFormat="false" ht="15" hidden="false" customHeight="false" outlineLevel="0" collapsed="false">
      <c r="A49" s="27" t="s">
        <v>83</v>
      </c>
      <c r="B49" s="28" t="n">
        <f aca="false">B48-B42</f>
        <v>39500</v>
      </c>
      <c r="G49" s="2" t="s">
        <v>84</v>
      </c>
    </row>
    <row r="51" customFormat="false" ht="15" hidden="false" customHeight="false" outlineLevel="0" collapsed="false">
      <c r="A51" s="29" t="s">
        <v>85</v>
      </c>
    </row>
    <row r="52" customFormat="false" ht="15" hidden="false" customHeight="false" outlineLevel="0" collapsed="false">
      <c r="A52" s="2" t="s">
        <v>86</v>
      </c>
    </row>
    <row r="53" customFormat="false" ht="15" hidden="false" customHeight="false" outlineLevel="0" collapsed="false">
      <c r="A53" s="2" t="s">
        <v>87</v>
      </c>
    </row>
    <row r="54" customFormat="false" ht="15" hidden="false" customHeight="false" outlineLevel="0" collapsed="false">
      <c r="A54" s="2" t="s">
        <v>88</v>
      </c>
    </row>
    <row r="55" customFormat="false" ht="15" hidden="false" customHeight="false" outlineLevel="0" collapsed="false">
      <c r="A55" s="2" t="s">
        <v>89</v>
      </c>
    </row>
    <row r="56" customFormat="false" ht="15" hidden="false" customHeight="false" outlineLevel="0" collapsed="false">
      <c r="A56" s="2" t="s">
        <v>90</v>
      </c>
    </row>
    <row r="57" customFormat="false" ht="15" hidden="false" customHeight="false" outlineLevel="0" collapsed="false">
      <c r="A57" s="2" t="s">
        <v>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2026-09-04T09:45:06Z</dcterms:created>
  <dc:creator>openpyxl</dc:creator>
  <dc:description/>
  <dc:language>en-US</dc:language>
  <cp:lastModifiedBy/>
  <dcterms:modified xsi:type="dcterms:W3CDTF">2026-09-04T09:45:06Z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